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<sst xmlns="http://schemas.openxmlformats.org/spreadsheetml/2006/main" count="28" uniqueCount="24">
  <si>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Муниципальная программа Пучежского муниципального района  «Развитие образования Пучежского муниципального района»</t>
  </si>
  <si>
    <t>Муниципальная программа Пучежского муниципального района «Культура Пучежского муниципального района»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</si>
  <si>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</si>
  <si>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</si>
  <si>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ИТОГО:</t>
  </si>
  <si>
    <t xml:space="preserve">Процент исполне-
ния </t>
  </si>
  <si>
    <t>Наименование
муниципальной программы</t>
  </si>
  <si>
    <t>-</t>
  </si>
  <si>
    <t>Исполнено за 
1 квартал 
2020 года</t>
  </si>
  <si>
    <t>Исполнение бюджета Пучежского муниципального района по расходам 
в разрезе муниципальных программ Пучежского муниципального района за 1 квартал 2021 года</t>
  </si>
  <si>
    <t>Утверждено на
 2021 год</t>
  </si>
  <si>
    <t>Исполнено за 
1 квартал 
2021 года</t>
  </si>
  <si>
    <t>Уровень изменений по сравнению с соответствующим периодом 2020 года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</si>
  <si>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</si>
  <si>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</si>
  <si>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</si>
  <si>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</si>
  <si>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</si>
  <si>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Муниципальная программа «Газификация Пучежского муниципального района»</t>
  </si>
  <si>
    <t>Муниципальная программа Пучежского муниципального района «Обеспечение жильем молодых семей»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</si>
  <si>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</si>
  <si>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</si>
  <si>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</si>
  <si>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№ п/п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</si>
</sst>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53"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4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19" borderId="0" applyNumberFormat="0" applyBorder="0" applyAlignment="0" applyProtection="0"/>
    <xf numFmtId="0" fontId="5" fillId="5" borderId="0" applyNumberFormat="0" applyBorder="0" applyAlignment="0" applyProtection="0"/>
    <xf numFmtId="0" fontId="8" fillId="29" borderId="1" applyNumberFormat="0" applyAlignment="0" applyProtection="0"/>
    <xf numFmtId="0" fontId="1" fillId="27" borderId="2" applyNumberFormat="0" applyAlignment="0" applyProtection="0"/>
    <xf numFmtId="0" fontId="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11" borderId="1" applyNumberFormat="0" applyAlignment="0" applyProtection="0"/>
    <xf numFmtId="0" fontId="2" fillId="0" borderId="6" applyNumberFormat="0" applyFill="0" applyAlignment="0" applyProtection="0"/>
    <xf numFmtId="0" fontId="9" fillId="30" borderId="0" applyNumberFormat="0" applyBorder="0" applyAlignment="0" applyProtection="0"/>
    <xf numFmtId="0" fontId="0" fillId="3" borderId="7" applyNumberFormat="0" applyFont="0" applyAlignment="0" applyProtection="0"/>
    <xf numFmtId="0" fontId="10" fillId="29" borderId="8" applyNumberFormat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37" fillId="0" borderId="10">
      <alignment horizontal="center" vertical="center" wrapText="1"/>
      <protection/>
    </xf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8" fillId="37" borderId="11" applyNumberFormat="0" applyAlignment="0" applyProtection="0"/>
    <xf numFmtId="0" fontId="39" fillId="38" borderId="12" applyNumberFormat="0" applyAlignment="0" applyProtection="0"/>
    <xf numFmtId="0" fontId="40" fillId="38" borderId="1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39" borderId="17" applyNumberFormat="0" applyAlignment="0" applyProtection="0"/>
    <xf numFmtId="0" fontId="46" fillId="0" borderId="0" applyNumberFormat="0" applyFill="0" applyBorder="0" applyAlignment="0" applyProtection="0"/>
    <xf numFmtId="0" fontId="47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42" borderId="18" applyNumberFormat="0" applyFont="0" applyAlignment="0" applyProtection="0"/>
    <xf numFmtId="9" fontId="0" fillId="0" borderId="0" applyFont="0" applyFill="0" applyBorder="0" applyAlignment="0" applyProtection="0"/>
    <xf numFmtId="0" fontId="50" fillId="0" borderId="1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43" borderId="0" applyNumberFormat="0" applyBorder="0" applyAlignment="0" applyProtection="0"/>
  </cellStyleXfs>
  <cellXfs count="24"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80" fontId="20" fillId="0" borderId="2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180" fontId="21" fillId="0" borderId="20" xfId="0" applyNumberFormat="1" applyFont="1" applyBorder="1" applyAlignment="1">
      <alignment horizontal="center"/>
    </xf>
    <xf numFmtId="0" fontId="19" fillId="0" borderId="20" xfId="0" applyFont="1" applyFill="1" applyBorder="1" applyAlignment="1">
      <alignment horizontal="justify" vertical="center" wrapText="1"/>
    </xf>
    <xf numFmtId="4" fontId="20" fillId="0" borderId="20" xfId="0" applyNumberFormat="1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/>
    </xf>
    <xf numFmtId="4" fontId="24" fillId="0" borderId="20" xfId="0" applyNumberFormat="1" applyFont="1" applyFill="1" applyBorder="1" applyAlignment="1" applyProtection="1">
      <alignment horizontal="center" vertical="center" shrinkToFit="1"/>
      <protection/>
    </xf>
    <xf numFmtId="0" fontId="21" fillId="0" borderId="0" xfId="0" applyFont="1" applyBorder="1" applyAlignment="1">
      <alignment horizont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justify" vertical="center"/>
    </xf>
    <xf numFmtId="0" fontId="21" fillId="0" borderId="21" xfId="0" applyFont="1" applyFill="1" applyBorder="1" applyAlignment="1">
      <alignment horizontal="left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34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2"/>
  <sheetViews>
    <sheetView tabSelected="1" zoomScaleSheetLayoutView="100" zoomScalePageLayoutView="0" workbookViewId="0" topLeftCell="A1">
      <selection activeCell="H6" sqref="H6"/>
    </sheetView>
  </sheetViews>
  <sheetFormatPr defaultColWidth="9.421875" defaultRowHeight="15"/>
  <cols>
    <col min="1" max="1" width="6.8515625" style="19" customWidth="1"/>
    <col min="2" max="2" width="56.57421875" style="22" customWidth="1"/>
    <col min="3" max="3" width="18.00390625" style="2" customWidth="1"/>
    <col min="4" max="4" width="15.421875" style="2" customWidth="1"/>
    <col min="5" max="5" width="9.57421875" style="1" customWidth="1"/>
    <col min="6" max="6" width="15.421875" style="1" customWidth="1"/>
    <col min="7" max="7" width="19.140625" style="1" customWidth="1"/>
    <col min="8" max="16384" width="9.421875" style="1" customWidth="1"/>
  </cols>
  <sheetData>
    <row r="1" spans="1:7" s="4" customFormat="1" ht="31.5" customHeight="1">
      <c r="A1" s="18"/>
      <c r="B1" s="16" t="s">
        <v>9</v>
      </c>
      <c r="C1" s="16"/>
      <c r="D1" s="16"/>
      <c r="E1" s="16"/>
      <c r="F1" s="16"/>
      <c r="G1" s="16"/>
    </row>
    <row r="2" ht="9" customHeight="1"/>
    <row r="3" spans="1:7" s="12" customFormat="1" ht="87.75" customHeight="1">
      <c r="A3" s="17" t="s">
        <v>23</v>
      </c>
      <c r="B3" s="10" t="s">
        <v>6</v>
      </c>
      <c r="C3" s="10" t="s">
        <v>10</v>
      </c>
      <c r="D3" s="10" t="s">
        <v>11</v>
      </c>
      <c r="E3" s="11" t="s">
        <v>5</v>
      </c>
      <c r="F3" s="10" t="s">
        <v>8</v>
      </c>
      <c r="G3" s="11" t="s">
        <v>12</v>
      </c>
    </row>
    <row r="4" spans="1:7" ht="46.5" customHeight="1">
      <c r="A4" s="20">
        <v>1</v>
      </c>
      <c r="B4" s="6" t="s">
        <v>0</v>
      </c>
      <c r="C4" s="3">
        <v>126707837.05</v>
      </c>
      <c r="D4" s="3">
        <f>14117086.19+14862084.15</f>
        <v>28979170.34</v>
      </c>
      <c r="E4" s="7">
        <f>D4/C4*100</f>
        <v>22.87085867353617</v>
      </c>
      <c r="F4" s="3">
        <f>12215376.48+12803996.81</f>
        <v>25019373.29</v>
      </c>
      <c r="G4" s="7">
        <f>D4/F4*100</f>
        <v>115.82692341691344</v>
      </c>
    </row>
    <row r="5" spans="1:7" ht="33.75" customHeight="1">
      <c r="A5" s="20">
        <v>2</v>
      </c>
      <c r="B5" s="6" t="s">
        <v>1</v>
      </c>
      <c r="C5" s="3">
        <v>55688600.79</v>
      </c>
      <c r="D5" s="3">
        <f>1707551.24+9176426.18</f>
        <v>10883977.42</v>
      </c>
      <c r="E5" s="7">
        <f aca="true" t="shared" si="0" ref="E5:E17">D5/C5*100</f>
        <v>19.544354258501023</v>
      </c>
      <c r="F5" s="3">
        <f>8069492.13+1565249.15</f>
        <v>9634741.28</v>
      </c>
      <c r="G5" s="7">
        <f aca="true" t="shared" si="1" ref="G5:G13">D5/F5*100</f>
        <v>112.9659541828403</v>
      </c>
    </row>
    <row r="6" spans="1:7" ht="47.25" customHeight="1">
      <c r="A6" s="20">
        <v>4</v>
      </c>
      <c r="B6" s="6" t="s">
        <v>3</v>
      </c>
      <c r="C6" s="3">
        <v>9020653.4</v>
      </c>
      <c r="D6" s="3">
        <f>126279.15+1808034.75</f>
        <v>1934313.9</v>
      </c>
      <c r="E6" s="7">
        <f>D6/C6*100</f>
        <v>21.44316840729076</v>
      </c>
      <c r="F6" s="3">
        <v>1753089.93</v>
      </c>
      <c r="G6" s="7">
        <f>D6/F6*100</f>
        <v>110.33740294201564</v>
      </c>
    </row>
    <row r="7" spans="1:7" ht="44.25" customHeight="1">
      <c r="A7" s="20">
        <v>6</v>
      </c>
      <c r="B7" s="6" t="s">
        <v>13</v>
      </c>
      <c r="C7" s="3">
        <v>3407769</v>
      </c>
      <c r="D7" s="3">
        <v>0</v>
      </c>
      <c r="E7" s="7">
        <f>D7/C7*100</f>
        <v>0</v>
      </c>
      <c r="F7" s="3">
        <v>34360</v>
      </c>
      <c r="G7" s="7" t="s">
        <v>7</v>
      </c>
    </row>
    <row r="8" spans="1:7" ht="45.75" customHeight="1">
      <c r="A8" s="20">
        <v>7</v>
      </c>
      <c r="B8" s="6" t="s">
        <v>14</v>
      </c>
      <c r="C8" s="3">
        <v>22000</v>
      </c>
      <c r="D8" s="3">
        <v>0</v>
      </c>
      <c r="E8" s="7">
        <f>D8/C8*100</f>
        <v>0</v>
      </c>
      <c r="F8" s="3">
        <v>0</v>
      </c>
      <c r="G8" s="7" t="s">
        <v>7</v>
      </c>
    </row>
    <row r="9" spans="1:7" ht="46.5" customHeight="1">
      <c r="A9" s="20">
        <v>8</v>
      </c>
      <c r="B9" s="6" t="s">
        <v>2</v>
      </c>
      <c r="C9" s="3">
        <v>40870450.08</v>
      </c>
      <c r="D9" s="3">
        <v>9278398.29</v>
      </c>
      <c r="E9" s="7">
        <f t="shared" si="0"/>
        <v>22.701972383074867</v>
      </c>
      <c r="F9" s="3">
        <v>8366858.46</v>
      </c>
      <c r="G9" s="7">
        <f t="shared" si="1"/>
        <v>110.89464862299103</v>
      </c>
    </row>
    <row r="10" spans="1:7" ht="95.25" customHeight="1">
      <c r="A10" s="20">
        <v>9</v>
      </c>
      <c r="B10" s="6" t="s">
        <v>15</v>
      </c>
      <c r="C10" s="3">
        <v>4545339.37</v>
      </c>
      <c r="D10" s="3">
        <f>912146.9+113532.39</f>
        <v>1025679.29</v>
      </c>
      <c r="E10" s="7">
        <f>D10/C10*100</f>
        <v>22.565516158587737</v>
      </c>
      <c r="F10" s="3">
        <f>865314.76+140623.65</f>
        <v>1005938.41</v>
      </c>
      <c r="G10" s="7">
        <f>D10/F10*100</f>
        <v>101.96243426076154</v>
      </c>
    </row>
    <row r="11" spans="1:7" ht="60" customHeight="1">
      <c r="A11" s="20">
        <v>10</v>
      </c>
      <c r="B11" s="6" t="s">
        <v>16</v>
      </c>
      <c r="C11" s="3">
        <v>504342.52</v>
      </c>
      <c r="D11" s="3">
        <v>78762.45</v>
      </c>
      <c r="E11" s="7">
        <f>D11/C11*100</f>
        <v>15.616856972519388</v>
      </c>
      <c r="F11" s="3">
        <v>87564.3</v>
      </c>
      <c r="G11" s="7">
        <f>D11/F11*100</f>
        <v>89.9481295459451</v>
      </c>
    </row>
    <row r="12" spans="1:7" ht="45" customHeight="1">
      <c r="A12" s="20">
        <v>11</v>
      </c>
      <c r="B12" s="6" t="s">
        <v>17</v>
      </c>
      <c r="C12" s="3">
        <f>5500000+15307518.51</f>
        <v>20807518.509999998</v>
      </c>
      <c r="D12" s="3">
        <f>1700000+1867444.26</f>
        <v>3567444.26</v>
      </c>
      <c r="E12" s="7">
        <f>D12/C12*100</f>
        <v>17.1449769864941</v>
      </c>
      <c r="F12" s="3">
        <f>2934351.05+1247764.44</f>
        <v>4182115.4899999998</v>
      </c>
      <c r="G12" s="7">
        <f>D12/F12*100</f>
        <v>85.30238508549652</v>
      </c>
    </row>
    <row r="13" spans="1:7" ht="30.75" customHeight="1">
      <c r="A13" s="20">
        <v>13</v>
      </c>
      <c r="B13" s="6" t="s">
        <v>18</v>
      </c>
      <c r="C13" s="3">
        <v>2585851.95</v>
      </c>
      <c r="D13" s="3">
        <v>533793.77</v>
      </c>
      <c r="E13" s="7">
        <f t="shared" si="0"/>
        <v>20.6428589231491</v>
      </c>
      <c r="F13" s="3">
        <v>399699.89</v>
      </c>
      <c r="G13" s="7">
        <f t="shared" si="1"/>
        <v>133.548640706406</v>
      </c>
    </row>
    <row r="14" spans="1:7" ht="34.5" customHeight="1">
      <c r="A14" s="20">
        <v>14</v>
      </c>
      <c r="B14" s="6" t="s">
        <v>19</v>
      </c>
      <c r="C14" s="3">
        <v>771099.5</v>
      </c>
      <c r="D14" s="3">
        <v>0</v>
      </c>
      <c r="E14" s="7">
        <f t="shared" si="0"/>
        <v>0</v>
      </c>
      <c r="F14" s="3">
        <v>0</v>
      </c>
      <c r="G14" s="7" t="s">
        <v>7</v>
      </c>
    </row>
    <row r="15" spans="1:7" ht="45.75" customHeight="1">
      <c r="A15" s="20">
        <v>15</v>
      </c>
      <c r="B15" s="6" t="s">
        <v>20</v>
      </c>
      <c r="C15" s="3">
        <v>92000</v>
      </c>
      <c r="D15" s="3">
        <v>0</v>
      </c>
      <c r="E15" s="7">
        <f t="shared" si="0"/>
        <v>0</v>
      </c>
      <c r="F15" s="3">
        <v>0</v>
      </c>
      <c r="G15" s="7" t="s">
        <v>7</v>
      </c>
    </row>
    <row r="16" spans="1:7" ht="78" customHeight="1">
      <c r="A16" s="20">
        <v>16</v>
      </c>
      <c r="B16" s="6" t="s">
        <v>21</v>
      </c>
      <c r="C16" s="3">
        <v>690049.8</v>
      </c>
      <c r="D16" s="3">
        <v>0</v>
      </c>
      <c r="E16" s="7">
        <f t="shared" si="0"/>
        <v>0</v>
      </c>
      <c r="F16" s="3">
        <v>0</v>
      </c>
      <c r="G16" s="7" t="s">
        <v>7</v>
      </c>
    </row>
    <row r="17" spans="1:7" ht="18.75" customHeight="1">
      <c r="A17" s="20"/>
      <c r="B17" s="6" t="s">
        <v>22</v>
      </c>
      <c r="C17" s="15">
        <v>631293.09</v>
      </c>
      <c r="D17" s="3">
        <v>102285.72</v>
      </c>
      <c r="E17" s="7">
        <f t="shared" si="0"/>
        <v>16.202572405790157</v>
      </c>
      <c r="F17" s="3">
        <v>227033.67</v>
      </c>
      <c r="G17" s="7">
        <f>D17/F17*100</f>
        <v>45.05310599965194</v>
      </c>
    </row>
    <row r="18" spans="1:7" s="4" customFormat="1" ht="15.75">
      <c r="A18" s="21"/>
      <c r="B18" s="23" t="s">
        <v>4</v>
      </c>
      <c r="C18" s="5">
        <f>SUM(C4:C17)</f>
        <v>266344805.06</v>
      </c>
      <c r="D18" s="5">
        <f>SUM(D4:D17)</f>
        <v>56383825.44</v>
      </c>
      <c r="E18" s="8">
        <f>D18/C18*100</f>
        <v>21.16948570755803</v>
      </c>
      <c r="F18" s="5">
        <f>SUM(F4:F17)</f>
        <v>50710774.72</v>
      </c>
      <c r="G18" s="8">
        <f>D18/F18*100</f>
        <v>111.18707168510795</v>
      </c>
    </row>
    <row r="20" ht="15.75">
      <c r="C20" s="9"/>
    </row>
    <row r="21" spans="3:4" ht="15.75">
      <c r="C21" s="9"/>
      <c r="D21" s="9"/>
    </row>
    <row r="22" spans="3:6" ht="15.75">
      <c r="C22" s="13"/>
      <c r="D22" s="13"/>
      <c r="E22" s="14"/>
      <c r="F22" s="14"/>
    </row>
  </sheetData>
  <sheetProtection/>
  <mergeCells count="1">
    <mergeCell ref="B1:G1"/>
  </mergeCells>
  <printOptions/>
  <pageMargins left="0.3937007874015748" right="0.1968503937007874" top="0.5511811023622047" bottom="0.1968503937007874" header="0.31496062992125984" footer="0.31496062992125984"/>
  <pageSetup errors="blank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2021-07-28T07:40:21Z</cp:lastPrinted>
  <dcterms:created xsi:type="dcterms:W3CDTF">2017-10-24T09:16:47Z</dcterms:created>
  <dcterms:modified xsi:type="dcterms:W3CDTF">2021-07-28T07:40:21Z</dcterms:modified>
  <cp:category/>
  <cp:version/>
  <cp:contentType/>
  <cp:contentStatus/>
</cp:coreProperties>
</file>